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L-DC02\Data\Common\2A WALLACE THOROUGHBREDS\Burden Rate For Training Fees\"/>
    </mc:Choice>
  </mc:AlternateContent>
  <xr:revisionPtr revIDLastSave="0" documentId="8_{683E9BDB-2606-42C3-9747-F362E1258AC6}" xr6:coauthVersionLast="47" xr6:coauthVersionMax="47" xr10:uidLastSave="{00000000-0000-0000-0000-000000000000}"/>
  <bookViews>
    <workbookView xWindow="28680" yWindow="-445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K5" i="1" s="1"/>
  <c r="D16" i="1"/>
  <c r="D6" i="1"/>
  <c r="D8" i="1" s="1"/>
  <c r="I7" i="1" l="1"/>
  <c r="D18" i="1"/>
  <c r="D20" i="1" s="1"/>
  <c r="I12" i="1" l="1"/>
  <c r="I20" i="1" l="1"/>
  <c r="I22" i="1" s="1"/>
  <c r="I24" i="1" s="1"/>
  <c r="I26" i="1" s="1"/>
</calcChain>
</file>

<file path=xl/sharedStrings.xml><?xml version="1.0" encoding="utf-8"?>
<sst xmlns="http://schemas.openxmlformats.org/spreadsheetml/2006/main" count="21" uniqueCount="21">
  <si>
    <t>No Weeks in year</t>
  </si>
  <si>
    <t>No of working days in week</t>
  </si>
  <si>
    <t>Standard hours per week</t>
  </si>
  <si>
    <t>No of working days a year</t>
  </si>
  <si>
    <t>No of working hors a year</t>
  </si>
  <si>
    <t>Statutory Holidays</t>
  </si>
  <si>
    <t>Annual Leave</t>
  </si>
  <si>
    <t>Sick leave allowance</t>
  </si>
  <si>
    <t>Total of paid leave days</t>
  </si>
  <si>
    <t>Net no of working hours/year</t>
  </si>
  <si>
    <t>Net no of working days/year</t>
  </si>
  <si>
    <t>Hourly Rate</t>
  </si>
  <si>
    <t>Total Cost Standard</t>
  </si>
  <si>
    <t>ACC Levy</t>
  </si>
  <si>
    <t>Vehicle/Personal</t>
  </si>
  <si>
    <t xml:space="preserve">Burden added </t>
  </si>
  <si>
    <t>Kiwi Saver</t>
  </si>
  <si>
    <t>Total Annual Cost</t>
  </si>
  <si>
    <t>Employee Name</t>
  </si>
  <si>
    <t>% On Base Rate</t>
  </si>
  <si>
    <t>Minium Wage 01-04-2022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</si>
</sst>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9" fontId="0" fillId="2" borderId="0" xfId="0" applyNumberFormat="1" applyFill="1"/>
    <xf numFmtId="2" fontId="0" fillId="2" borderId="0" xfId="0" applyNumberFormat="1" applyFill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tabSelected="1" workbookViewId="0">
      <selection activeCell="S17" sqref="S17"/>
    </sheetView>
  </sheetViews>
  <sheetFormatPr defaultRowHeight="15" x14ac:dyDescent="0.25"/>
  <cols>
    <col min="9" max="9" width="9.5703125" bestFit="1" customWidth="1"/>
  </cols>
  <sheetData>
    <row r="1" spans="1:17" x14ac:dyDescent="0.25">
      <c r="A1" t="s">
        <v>18</v>
      </c>
    </row>
    <row r="3" spans="1:17" x14ac:dyDescent="0.25">
      <c r="A3" t="s">
        <v>0</v>
      </c>
      <c r="D3">
        <v>52</v>
      </c>
      <c r="G3" t="s">
        <v>11</v>
      </c>
      <c r="I3" s="1">
        <v>21.2</v>
      </c>
      <c r="K3" t="s">
        <v>20</v>
      </c>
    </row>
    <row r="4" spans="1:17" x14ac:dyDescent="0.25">
      <c r="A4" t="s">
        <v>1</v>
      </c>
      <c r="D4">
        <v>6</v>
      </c>
    </row>
    <row r="5" spans="1:17" x14ac:dyDescent="0.25">
      <c r="A5" t="s">
        <v>2</v>
      </c>
      <c r="D5">
        <v>49</v>
      </c>
      <c r="G5" t="s">
        <v>12</v>
      </c>
      <c r="I5" s="3">
        <f>I3*D8</f>
        <v>54017.599999999999</v>
      </c>
      <c r="K5" s="1">
        <f>I5/26</f>
        <v>2077.6</v>
      </c>
      <c r="O5" s="4"/>
      <c r="Q5" s="1"/>
    </row>
    <row r="6" spans="1:17" x14ac:dyDescent="0.25">
      <c r="A6" t="s">
        <v>3</v>
      </c>
      <c r="D6">
        <f>D3*D4</f>
        <v>312</v>
      </c>
    </row>
    <row r="7" spans="1:17" x14ac:dyDescent="0.25">
      <c r="G7" t="s">
        <v>13</v>
      </c>
      <c r="I7">
        <f>I5*4.45%</f>
        <v>2403.7832000000003</v>
      </c>
    </row>
    <row r="8" spans="1:17" x14ac:dyDescent="0.25">
      <c r="A8" t="s">
        <v>4</v>
      </c>
      <c r="D8">
        <f>D5/D4*D6</f>
        <v>2548</v>
      </c>
    </row>
    <row r="10" spans="1:17" x14ac:dyDescent="0.25">
      <c r="A10" t="s">
        <v>5</v>
      </c>
      <c r="D10">
        <v>11</v>
      </c>
    </row>
    <row r="11" spans="1:17" x14ac:dyDescent="0.25">
      <c r="G11" t="s">
        <v>16</v>
      </c>
    </row>
    <row r="12" spans="1:17" x14ac:dyDescent="0.25">
      <c r="A12" t="s">
        <v>6</v>
      </c>
      <c r="D12">
        <v>20</v>
      </c>
      <c r="H12" s="2">
        <v>0</v>
      </c>
      <c r="I12" s="1">
        <f>I5*H12</f>
        <v>0</v>
      </c>
    </row>
    <row r="13" spans="1:17" x14ac:dyDescent="0.25">
      <c r="H13" s="2">
        <v>0</v>
      </c>
    </row>
    <row r="14" spans="1:17" x14ac:dyDescent="0.25">
      <c r="A14" t="s">
        <v>7</v>
      </c>
      <c r="D14">
        <v>10</v>
      </c>
    </row>
    <row r="15" spans="1:17" x14ac:dyDescent="0.25">
      <c r="G15" t="s">
        <v>14</v>
      </c>
      <c r="I15" s="1"/>
    </row>
    <row r="16" spans="1:17" x14ac:dyDescent="0.25">
      <c r="A16" t="s">
        <v>8</v>
      </c>
      <c r="D16">
        <f>D10+D12+D14</f>
        <v>41</v>
      </c>
    </row>
    <row r="18" spans="1:15" x14ac:dyDescent="0.25">
      <c r="A18" t="s">
        <v>10</v>
      </c>
      <c r="D18">
        <f>D6-D16</f>
        <v>271</v>
      </c>
    </row>
    <row r="20" spans="1:15" x14ac:dyDescent="0.25">
      <c r="A20" t="s">
        <v>9</v>
      </c>
      <c r="D20">
        <f>D8/D6*D18</f>
        <v>2213.1666666666665</v>
      </c>
      <c r="G20" t="s">
        <v>17</v>
      </c>
      <c r="I20" s="1">
        <f>SUM(I5:I19)</f>
        <v>56421.383199999997</v>
      </c>
      <c r="O20" s="1"/>
    </row>
    <row r="22" spans="1:15" x14ac:dyDescent="0.25">
      <c r="I22" s="1">
        <f>I20/D20</f>
        <v>25.49350848708487</v>
      </c>
    </row>
    <row r="23" spans="1:15" x14ac:dyDescent="0.25">
      <c r="I23" s="1"/>
    </row>
    <row r="24" spans="1:15" x14ac:dyDescent="0.25">
      <c r="G24" t="s">
        <v>15</v>
      </c>
      <c r="I24" s="1">
        <f>I22-I3</f>
        <v>4.2935084870848712</v>
      </c>
    </row>
    <row r="25" spans="1:15" x14ac:dyDescent="0.25">
      <c r="I25" s="1"/>
    </row>
    <row r="26" spans="1:15" x14ac:dyDescent="0.25">
      <c r="G26" t="s">
        <v>19</v>
      </c>
      <c r="I26" s="1">
        <f>I24/I22*100</f>
        <v>16.841575529943174</v>
      </c>
    </row>
  </sheetData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Wallace</dc:creator>
  <cp:lastModifiedBy>Bruce Wallace</cp:lastModifiedBy>
  <cp:lastPrinted>2021-04-07T22:34:24Z</cp:lastPrinted>
  <dcterms:created xsi:type="dcterms:W3CDTF">2012-02-13T22:07:17Z</dcterms:created>
  <dcterms:modified xsi:type="dcterms:W3CDTF">2022-05-03T04:52:06Z</dcterms:modified>
</cp:coreProperties>
</file>